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35" windowHeight="13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<sst xmlns="http://schemas.openxmlformats.org/spreadsheetml/2006/main" count="19" uniqueCount="18">
  <si>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OH (ppm)</t>
  </si>
  <si>
    <t>CH3 (ppm)</t>
  </si>
  <si>
    <t>Set T(C)</t>
  </si>
  <si>
    <t>Kelvin</t>
  </si>
  <si>
    <t>1. Use 99.8% methanol -d4 standard sample from Bruker.</t>
  </si>
  <si>
    <t>2.Measure 10, 15, 20, 25, 30, 35, 40, 45C, 8 points.</t>
  </si>
  <si>
    <t>3.airflow=17L/min, after seting Temperature arrives, wait for extra &gt; 5minutes for equilibrum.</t>
  </si>
  <si>
    <t>4. Using 1D proton sequence, sw=8ppm, tof=434.7Hz, nt=1, d1=1s, at=3.5s, gain=20, pw=7us@60dB.</t>
  </si>
  <si>
    <t>6. Calculate Sample Temperature using the equation from Findeisen et al. (Magn.Reson.Chem.2007,45,175-178.)</t>
  </si>
  <si>
    <t>7. T = -16.7467x(delta)x(delta) - 52.5130x(delta) + 419.1381; delta is the chemical shift difference between two peaks in ppm.</t>
  </si>
  <si>
    <t>difference(ppm)</t>
  </si>
  <si>
    <t>5. after collect 1D, ZF=128k,lb=5Hz, dc, and measure differnece between two peaks by "dpf" command. H0=799.7149296MHz</t>
  </si>
  <si>
    <t>OH fwhh (Hz)</t>
  </si>
  <si>
    <t>Target T(K)</t>
  </si>
  <si>
    <t>Target T(C)</t>
  </si>
  <si>
    <t>Y = 0.9964X + 0.2835; Y---target_T; x---set_T</t>
  </si>
  <si>
    <t>set T (C)</t>
  </si>
  <si>
    <t>set T (K)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</si>
</sst>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8"/>
      <name val="Arial"/>
      <family val="0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51"/>
          <c:w val="0.9255"/>
          <c:h val="0.69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Sheet1!$A$2:$A$9</c:f>
              <c:numCache/>
            </c:numRef>
          </c:xVal>
          <c:yVal>
            <c:numRef>
              <c:f>Sheet1!$I$2:$I$9</c:f>
              <c:numCache/>
            </c:numRef>
          </c:yVal>
          <c:smooth val="1"/>
        </c:ser>
        <c:axId val="30489685"/>
        <c:axId val="5971710"/>
      </c:scatterChart>
      <c:valAx>
        <c:axId val="3048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Set T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710"/>
        <c:crosses val="autoZero"/>
        <c:crossBetween val="midCat"/>
        <c:dispUnits/>
      </c:valAx>
      <c:valAx>
        <c:axId val="597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Tartget T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896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19050</xdr:rowOff>
    </xdr:from>
    <xdr:to>
      <xdr:col>10</xdr:col>
      <xdr:colOff>266700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38125" y="1800225"/>
        <a:ext cx="6896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D40" sqref="D40"/>
    </sheetView>
  </sheetViews>
  <sheetFormatPr defaultColWidth="9.140625" defaultRowHeight="12.75"/>
  <cols>
    <col min="7" max="7" width="8.7109375" style="0" customWidth="1"/>
    <col min="8" max="8" width="15.7109375" style="0" customWidth="1"/>
    <col min="9" max="9" width="14.140625" style="0" customWidth="1"/>
    <col min="10" max="10" width="9.57421875" style="0" bestFit="1" customWidth="1"/>
  </cols>
  <sheetData>
    <row r="1" spans="1:11" ht="12.75">
      <c r="A1" t="s">
        <v>2</v>
      </c>
      <c r="B1" t="s">
        <v>3</v>
      </c>
      <c r="D1" t="s">
        <v>0</v>
      </c>
      <c r="E1" t="s">
        <v>1</v>
      </c>
      <c r="F1" t="s">
        <v>10</v>
      </c>
      <c r="H1" t="s">
        <v>13</v>
      </c>
      <c r="I1" t="s">
        <v>14</v>
      </c>
      <c r="K1" t="s">
        <v>12</v>
      </c>
    </row>
    <row r="2" spans="1:11" ht="12.75">
      <c r="A2">
        <v>10</v>
      </c>
      <c r="B2">
        <f>A2+273.15</f>
        <v>283.15</v>
      </c>
      <c r="D2">
        <v>3.535</v>
      </c>
      <c r="E2">
        <v>1.853</v>
      </c>
      <c r="F2">
        <f>D2-E2</f>
        <v>1.6820000000000002</v>
      </c>
      <c r="H2">
        <f>-16.7467*F2*F2-52.513*F2+419.1381</f>
        <v>283.4327431092</v>
      </c>
      <c r="I2">
        <f>H2-273.15</f>
        <v>10.282743109199998</v>
      </c>
      <c r="K2">
        <v>0.89</v>
      </c>
    </row>
    <row r="3" spans="1:11" ht="12.75">
      <c r="A3">
        <v>15</v>
      </c>
      <c r="B3">
        <f aca="true" t="shared" si="0" ref="B3:B9">A3+273.15</f>
        <v>288.15</v>
      </c>
      <c r="D3">
        <v>3.489</v>
      </c>
      <c r="E3">
        <v>1.853</v>
      </c>
      <c r="F3">
        <f>D3-E3</f>
        <v>1.636</v>
      </c>
      <c r="H3">
        <f aca="true" t="shared" si="1" ref="H3:H9">-16.7467*F3*F3-52.513*F3+419.1381</f>
        <v>288.4043564368</v>
      </c>
      <c r="I3">
        <f aca="true" t="shared" si="2" ref="I3:I9">H3-273.15</f>
        <v>15.254356436800037</v>
      </c>
      <c r="K3">
        <v>0.7</v>
      </c>
    </row>
    <row r="4" spans="1:11" ht="12.75">
      <c r="A4">
        <v>20</v>
      </c>
      <c r="B4">
        <f t="shared" si="0"/>
        <v>293.15</v>
      </c>
      <c r="D4">
        <v>3.443</v>
      </c>
      <c r="E4">
        <v>1.853</v>
      </c>
      <c r="F4">
        <f>D4-E4</f>
        <v>1.59</v>
      </c>
      <c r="H4">
        <f t="shared" si="1"/>
        <v>293.30509773</v>
      </c>
      <c r="I4">
        <f t="shared" si="2"/>
        <v>20.155097730000023</v>
      </c>
      <c r="K4">
        <v>0.68</v>
      </c>
    </row>
    <row r="5" spans="1:11" ht="12.75">
      <c r="A5">
        <v>25</v>
      </c>
      <c r="B5">
        <f t="shared" si="0"/>
        <v>298.15</v>
      </c>
      <c r="D5">
        <v>3.395</v>
      </c>
      <c r="E5">
        <v>1.853</v>
      </c>
      <c r="F5">
        <f>D5-E5</f>
        <v>1.542</v>
      </c>
      <c r="H5">
        <f t="shared" si="1"/>
        <v>298.3433536212</v>
      </c>
      <c r="I5">
        <f t="shared" si="2"/>
        <v>25.193353621200004</v>
      </c>
      <c r="K5">
        <v>0.75</v>
      </c>
    </row>
    <row r="6" spans="1:11" ht="12.75">
      <c r="A6">
        <v>30</v>
      </c>
      <c r="B6">
        <f t="shared" si="0"/>
        <v>303.15</v>
      </c>
      <c r="D6">
        <v>3.347</v>
      </c>
      <c r="E6">
        <v>1.853</v>
      </c>
      <c r="F6">
        <f>D6-E6</f>
        <v>1.494</v>
      </c>
      <c r="H6">
        <f t="shared" si="1"/>
        <v>303.30444071880004</v>
      </c>
      <c r="I6">
        <f t="shared" si="2"/>
        <v>30.15444071880006</v>
      </c>
      <c r="K6">
        <v>0.79</v>
      </c>
    </row>
    <row r="7" spans="1:11" ht="12.75">
      <c r="A7">
        <v>35</v>
      </c>
      <c r="B7">
        <f t="shared" si="0"/>
        <v>308.15</v>
      </c>
      <c r="D7">
        <v>3.298</v>
      </c>
      <c r="E7">
        <v>1.853</v>
      </c>
      <c r="F7">
        <f>D7-E7</f>
        <v>1.445</v>
      </c>
      <c r="H7">
        <f t="shared" si="1"/>
        <v>308.2892867325</v>
      </c>
      <c r="I7">
        <f t="shared" si="2"/>
        <v>35.13928673250001</v>
      </c>
      <c r="K7">
        <v>0.78</v>
      </c>
    </row>
    <row r="8" spans="1:11" ht="12.75">
      <c r="A8">
        <v>40</v>
      </c>
      <c r="B8">
        <f t="shared" si="0"/>
        <v>313.15</v>
      </c>
      <c r="D8">
        <v>3.247</v>
      </c>
      <c r="E8">
        <v>1.852</v>
      </c>
      <c r="F8">
        <f>D8-E8</f>
        <v>1.3949999999999998</v>
      </c>
      <c r="H8">
        <f t="shared" si="1"/>
        <v>313.29296813250005</v>
      </c>
      <c r="I8">
        <f t="shared" si="2"/>
        <v>40.14296813250007</v>
      </c>
      <c r="K8">
        <v>0.86</v>
      </c>
    </row>
    <row r="9" spans="1:11" ht="12.75">
      <c r="A9">
        <v>45</v>
      </c>
      <c r="B9">
        <f t="shared" si="0"/>
        <v>318.15</v>
      </c>
      <c r="D9">
        <v>3.196</v>
      </c>
      <c r="E9">
        <v>1.852</v>
      </c>
      <c r="F9">
        <f>D9-E9</f>
        <v>1.344</v>
      </c>
      <c r="H9">
        <f t="shared" si="1"/>
        <v>318.3104609088</v>
      </c>
      <c r="I9">
        <f t="shared" si="2"/>
        <v>45.16046090880002</v>
      </c>
      <c r="K9">
        <v>0.57</v>
      </c>
    </row>
    <row r="28" ht="12.75">
      <c r="A28" t="s">
        <v>15</v>
      </c>
    </row>
    <row r="30" ht="12.75">
      <c r="A30" t="s">
        <v>4</v>
      </c>
    </row>
    <row r="31" ht="12.75">
      <c r="A31" t="s">
        <v>5</v>
      </c>
    </row>
    <row r="32" ht="12.75">
      <c r="A32" t="s">
        <v>6</v>
      </c>
    </row>
    <row r="33" ht="12.75">
      <c r="A33" t="s">
        <v>7</v>
      </c>
    </row>
    <row r="34" ht="12.75">
      <c r="A34" t="s">
        <v>11</v>
      </c>
    </row>
    <row r="35" ht="12.75">
      <c r="A35" t="s">
        <v>8</v>
      </c>
    </row>
    <row r="36" ht="12.75">
      <c r="A36" t="s">
        <v>9</v>
      </c>
    </row>
    <row r="39" spans="1:4" ht="12.75">
      <c r="A39" t="s">
        <v>14</v>
      </c>
      <c r="C39" t="s">
        <v>16</v>
      </c>
      <c r="D39" t="s">
        <v>17</v>
      </c>
    </row>
    <row r="40" spans="1:4" ht="12.75">
      <c r="A40">
        <v>10</v>
      </c>
      <c r="C40">
        <f>(A40-0.2835)/0.9964</f>
        <v>9.75160578081092</v>
      </c>
      <c r="D40">
        <f>C40+273.15</f>
        <v>282.9016057808109</v>
      </c>
    </row>
    <row r="41" spans="1:4" ht="12.75">
      <c r="A41">
        <v>15</v>
      </c>
      <c r="C41">
        <f aca="true" t="shared" si="3" ref="C41:C47">(A41-0.2835)/0.9964</f>
        <v>14.769670814933763</v>
      </c>
      <c r="D41">
        <f aca="true" t="shared" si="4" ref="D41:D47">C41+273.15</f>
        <v>287.91967081493374</v>
      </c>
    </row>
    <row r="42" spans="1:4" ht="12.75">
      <c r="A42">
        <v>20</v>
      </c>
      <c r="C42">
        <f t="shared" si="3"/>
        <v>19.787735849056606</v>
      </c>
      <c r="D42">
        <f t="shared" si="4"/>
        <v>292.9377358490566</v>
      </c>
    </row>
    <row r="43" spans="1:4" ht="12.75">
      <c r="A43">
        <v>25</v>
      </c>
      <c r="C43">
        <f t="shared" si="3"/>
        <v>24.805800883179447</v>
      </c>
      <c r="D43">
        <f t="shared" si="4"/>
        <v>297.95580088317945</v>
      </c>
    </row>
    <row r="44" spans="1:4" ht="12.75">
      <c r="A44">
        <v>30</v>
      </c>
      <c r="C44">
        <f t="shared" si="3"/>
        <v>29.82386591730229</v>
      </c>
      <c r="D44">
        <f t="shared" si="4"/>
        <v>302.97386591730225</v>
      </c>
    </row>
    <row r="45" spans="1:4" ht="12.75">
      <c r="A45">
        <v>35</v>
      </c>
      <c r="C45">
        <f t="shared" si="3"/>
        <v>34.841930951425134</v>
      </c>
      <c r="D45">
        <f t="shared" si="4"/>
        <v>307.9919309514251</v>
      </c>
    </row>
    <row r="46" spans="1:4" ht="12.75">
      <c r="A46">
        <v>40</v>
      </c>
      <c r="C46">
        <f t="shared" si="3"/>
        <v>39.859995985547975</v>
      </c>
      <c r="D46">
        <f t="shared" si="4"/>
        <v>313.00999598554796</v>
      </c>
    </row>
    <row r="47" spans="1:4" ht="12.75">
      <c r="A47">
        <v>45</v>
      </c>
      <c r="C47">
        <f t="shared" si="3"/>
        <v>44.878061019670824</v>
      </c>
      <c r="D47">
        <f t="shared" si="4"/>
        <v>318.0280610196708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Hongwei Wu</dc:creator>
  <cp:keywords/>
  <dc:description/>
  <cp:lastModifiedBy>Hongwei Wu</cp:lastModifiedBy>
  <cp:lastPrinted>2018-06-27T15:42:27Z</cp:lastPrinted>
  <dcterms:created xsi:type="dcterms:W3CDTF">2018-06-27T13:27:01Z</dcterms:created>
  <dcterms:modified xsi:type="dcterms:W3CDTF">2018-06-27T16:01:39Z</dcterms:modified>
  <cp:category/>
  <cp:version/>
  <cp:contentType/>
  <cp:contentStatus/>
</cp:coreProperties>
</file>